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daehn\Documents\udaehn\EigeneDateien\Kita\Elternbeiträge\"/>
    </mc:Choice>
  </mc:AlternateContent>
  <xr:revisionPtr revIDLastSave="0" documentId="13_ncr:1_{93BB423B-2AE2-4263-8AA1-D7FBF8641BA9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Tabelle1" sheetId="1" r:id="rId1"/>
    <sheet name="Elternb. S ab 0922" sheetId="2" r:id="rId2"/>
    <sheet name="Tabelle3" sheetId="3" r:id="rId3"/>
  </sheets>
  <calcPr calcId="191029" iterateDelta="1E-4"/>
</workbook>
</file>

<file path=xl/calcChain.xml><?xml version="1.0" encoding="utf-8"?>
<calcChain xmlns="http://schemas.openxmlformats.org/spreadsheetml/2006/main">
  <c r="F33" i="2" l="1"/>
  <c r="F32" i="2"/>
  <c r="B32" i="2"/>
  <c r="F31" i="2"/>
  <c r="F29" i="2"/>
  <c r="D29" i="2"/>
  <c r="B29" i="2"/>
  <c r="F28" i="2"/>
  <c r="H27" i="2"/>
  <c r="H33" i="2" s="1"/>
  <c r="D27" i="2"/>
  <c r="D33" i="2" s="1"/>
  <c r="B27" i="2"/>
  <c r="B31" i="2" s="1"/>
  <c r="J22" i="2"/>
  <c r="H22" i="2"/>
  <c r="J21" i="2"/>
  <c r="H21" i="2"/>
  <c r="F21" i="2"/>
  <c r="D21" i="2"/>
  <c r="J20" i="2"/>
  <c r="H20" i="2"/>
  <c r="F20" i="2"/>
  <c r="D20" i="2"/>
  <c r="B20" i="2"/>
  <c r="J18" i="2"/>
  <c r="H18" i="2"/>
  <c r="D18" i="2"/>
  <c r="J17" i="2"/>
  <c r="H17" i="2"/>
  <c r="F17" i="2"/>
  <c r="D17" i="2"/>
  <c r="B17" i="2"/>
  <c r="J16" i="2"/>
  <c r="F16" i="2"/>
  <c r="F18" i="2" s="1"/>
  <c r="D16" i="2"/>
  <c r="D22" i="2" s="1"/>
  <c r="B16" i="2"/>
  <c r="B21" i="2" s="1"/>
  <c r="H11" i="2"/>
  <c r="H10" i="2"/>
  <c r="B10" i="2"/>
  <c r="J9" i="2"/>
  <c r="H9" i="2"/>
  <c r="B9" i="2"/>
  <c r="H7" i="2"/>
  <c r="B7" i="2"/>
  <c r="H6" i="2"/>
  <c r="B6" i="2"/>
  <c r="J5" i="2"/>
  <c r="J6" i="2" s="1"/>
  <c r="F5" i="2"/>
  <c r="F9" i="2" s="1"/>
  <c r="D5" i="2"/>
  <c r="D9" i="2" s="1"/>
  <c r="B5" i="2"/>
  <c r="B11" i="2" s="1"/>
  <c r="D11" i="2" l="1"/>
  <c r="D32" i="2"/>
  <c r="F11" i="2"/>
  <c r="F7" i="2"/>
  <c r="B33" i="2"/>
  <c r="H32" i="2"/>
  <c r="F10" i="2"/>
  <c r="B28" i="2"/>
  <c r="F6" i="2"/>
  <c r="B18" i="2"/>
  <c r="D28" i="2"/>
  <c r="D31" i="2"/>
  <c r="D7" i="2"/>
  <c r="D10" i="2"/>
  <c r="J11" i="2"/>
  <c r="H29" i="2"/>
  <c r="D6" i="2"/>
  <c r="J7" i="2"/>
  <c r="B22" i="2"/>
  <c r="J10" i="2"/>
  <c r="F22" i="2"/>
  <c r="H28" i="2"/>
  <c r="H31" i="2"/>
  <c r="H27" i="1"/>
  <c r="J16" i="1"/>
  <c r="J5" i="1"/>
  <c r="H18" i="1" l="1"/>
  <c r="H10" i="1"/>
  <c r="H7" i="1" l="1"/>
  <c r="H9" i="1"/>
  <c r="B16" i="1"/>
  <c r="B22" i="1" s="1"/>
  <c r="D5" i="1"/>
  <c r="D9" i="1" s="1"/>
  <c r="J22" i="1"/>
  <c r="F5" i="1"/>
  <c r="F9" i="1" s="1"/>
  <c r="H17" i="1"/>
  <c r="H22" i="1"/>
  <c r="H33" i="1"/>
  <c r="H32" i="1"/>
  <c r="H31" i="1"/>
  <c r="H29" i="1"/>
  <c r="H28" i="1"/>
  <c r="J21" i="1"/>
  <c r="F28" i="1"/>
  <c r="F29" i="1"/>
  <c r="F31" i="1"/>
  <c r="F32" i="1"/>
  <c r="F33" i="1"/>
  <c r="D7" i="1"/>
  <c r="F11" i="1"/>
  <c r="B5" i="1"/>
  <c r="H6" i="1"/>
  <c r="H11" i="1"/>
  <c r="F16" i="1"/>
  <c r="B18" i="1"/>
  <c r="H20" i="1"/>
  <c r="B27" i="1"/>
  <c r="B20" i="1"/>
  <c r="J20" i="1"/>
  <c r="H21" i="1"/>
  <c r="D27" i="1"/>
  <c r="B21" i="1"/>
  <c r="D16" i="1"/>
  <c r="B17" i="1"/>
  <c r="J18" i="1" l="1"/>
  <c r="F10" i="1"/>
  <c r="F6" i="1"/>
  <c r="D11" i="1"/>
  <c r="D6" i="1"/>
  <c r="J17" i="1"/>
  <c r="D10" i="1"/>
  <c r="F7" i="1"/>
  <c r="B33" i="1"/>
  <c r="B32" i="1"/>
  <c r="B31" i="1"/>
  <c r="B29" i="1"/>
  <c r="B28" i="1"/>
  <c r="F20" i="1"/>
  <c r="F22" i="1"/>
  <c r="F17" i="1"/>
  <c r="F21" i="1"/>
  <c r="F18" i="1"/>
  <c r="D21" i="1"/>
  <c r="D18" i="1"/>
  <c r="D22" i="1"/>
  <c r="D17" i="1"/>
  <c r="D20" i="1"/>
  <c r="J11" i="1"/>
  <c r="J6" i="1"/>
  <c r="J10" i="1"/>
  <c r="J9" i="1"/>
  <c r="J7" i="1"/>
  <c r="B9" i="1"/>
  <c r="B11" i="1"/>
  <c r="B6" i="1"/>
  <c r="B7" i="1"/>
  <c r="B10" i="1"/>
  <c r="D33" i="1"/>
  <c r="D32" i="1"/>
  <c r="D31" i="1"/>
  <c r="D29" i="1"/>
  <c r="D28" i="1"/>
</calcChain>
</file>

<file path=xl/sharedStrings.xml><?xml version="1.0" encoding="utf-8"?>
<sst xmlns="http://schemas.openxmlformats.org/spreadsheetml/2006/main" count="148" uniqueCount="28">
  <si>
    <t>Elternbeiträge</t>
  </si>
  <si>
    <t>Kindertageseinrichtung Sonnenwirbel</t>
  </si>
  <si>
    <t>Betr.-kosten</t>
  </si>
  <si>
    <t>Kinderkrippe</t>
  </si>
  <si>
    <t>4,5 Stunden</t>
  </si>
  <si>
    <t>6 Stunden</t>
  </si>
  <si>
    <t>7,5 Stunden</t>
  </si>
  <si>
    <t>9 Stunden</t>
  </si>
  <si>
    <t>über 9 Stunden</t>
  </si>
  <si>
    <t>1. Kind</t>
  </si>
  <si>
    <t>2. Kind</t>
  </si>
  <si>
    <t>3. Kind</t>
  </si>
  <si>
    <t>4. Kind</t>
  </si>
  <si>
    <t>frei</t>
  </si>
  <si>
    <t>1. Kind  Alleinerz.</t>
  </si>
  <si>
    <t>2. Kind  Alleinerz.</t>
  </si>
  <si>
    <t>3. Kind  Alleinerz.</t>
  </si>
  <si>
    <t>4. Kind  Alleinerz.</t>
  </si>
  <si>
    <t>Kindergarten</t>
  </si>
  <si>
    <t xml:space="preserve">1. Kind </t>
  </si>
  <si>
    <t>Hort</t>
  </si>
  <si>
    <t>4 Stunden</t>
  </si>
  <si>
    <t xml:space="preserve">5 Stunden </t>
  </si>
  <si>
    <t>über 6 Stunden</t>
  </si>
  <si>
    <t>ab 01.09.2022</t>
  </si>
  <si>
    <t xml:space="preserve"> zzgl. 28,78 €</t>
  </si>
  <si>
    <t>zzgl. 14,99 €</t>
  </si>
  <si>
    <t>zzgl. 12,14 €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</si>
</sst>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4" fillId="0" borderId="0" xfId="0" applyNumberFormat="1" applyFont="1"/>
    <xf numFmtId="0" fontId="8" fillId="0" borderId="0" xfId="0" applyFont="1"/>
    <xf numFmtId="164" fontId="8" fillId="0" borderId="0" xfId="0" applyNumberFormat="1" applyFont="1"/>
    <xf numFmtId="164" fontId="5" fillId="2" borderId="1" xfId="0" applyNumberFormat="1" applyFont="1" applyFill="1" applyBorder="1"/>
    <xf numFmtId="164" fontId="9" fillId="0" borderId="0" xfId="0" applyNumberFormat="1" applyFont="1"/>
    <xf numFmtId="164" fontId="8" fillId="0" borderId="0" xfId="0" applyNumberFormat="1" applyFont="1" applyFill="1"/>
    <xf numFmtId="0" fontId="10" fillId="0" borderId="0" xfId="0" applyFont="1"/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8" fontId="8" fillId="0" borderId="0" xfId="0" applyNumberFormat="1" applyFont="1" applyAlignment="1">
      <alignment horizontal="right"/>
    </xf>
    <xf numFmtId="164" fontId="9" fillId="3" borderId="0" xfId="0" applyNumberFormat="1" applyFont="1" applyFill="1"/>
    <xf numFmtId="164" fontId="5" fillId="0" borderId="0" xfId="0" applyNumberFormat="1" applyFont="1" applyAlignment="1">
      <alignment horizontal="right" vertical="center"/>
    </xf>
    <xf numFmtId="9" fontId="10" fillId="0" borderId="0" xfId="0" applyNumberFormat="1" applyFont="1"/>
    <xf numFmtId="164" fontId="0" fillId="0" borderId="0" xfId="0" applyNumberFormat="1" applyAlignment="1">
      <alignment horizontal="right" vertical="center"/>
    </xf>
    <xf numFmtId="8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Alignment="1">
      <alignment horizontal="right"/>
    </xf>
    <xf numFmtId="8" fontId="8" fillId="0" borderId="0" xfId="0" applyNumberFormat="1" applyFont="1"/>
    <xf numFmtId="0" fontId="7" fillId="2" borderId="0" xfId="0" applyFont="1" applyFill="1"/>
    <xf numFmtId="4" fontId="7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4" fontId="7" fillId="0" borderId="0" xfId="0" applyNumberFormat="1" applyFont="1" applyFill="1"/>
    <xf numFmtId="0" fontId="7" fillId="0" borderId="0" xfId="0" applyFont="1" applyFill="1"/>
    <xf numFmtId="4" fontId="11" fillId="0" borderId="0" xfId="0" applyNumberFormat="1" applyFont="1" applyFill="1"/>
    <xf numFmtId="4" fontId="7" fillId="0" borderId="0" xfId="0" applyNumberFormat="1" applyFont="1" applyFill="1" applyAlignment="1">
      <alignment horizontal="right" vertical="center"/>
    </xf>
    <xf numFmtId="4" fontId="11" fillId="2" borderId="0" xfId="0" applyNumberFormat="1" applyFont="1" applyFill="1"/>
    <xf numFmtId="164" fontId="8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workbookViewId="0">
      <selection sqref="A1:J36"/>
    </sheetView>
  </sheetViews>
  <sheetFormatPr baseColWidth="10" defaultRowHeight="15" x14ac:dyDescent="0.25"/>
  <cols>
    <col min="1" max="1" width="19.7109375" customWidth="1"/>
    <col min="9" max="9" width="12" customWidth="1"/>
    <col min="10" max="10" width="13.5703125" customWidth="1"/>
    <col min="11" max="11" width="5.42578125" customWidth="1"/>
    <col min="12" max="12" width="8.7109375" customWidth="1"/>
  </cols>
  <sheetData>
    <row r="1" spans="1:14" ht="18.75" x14ac:dyDescent="0.3">
      <c r="A1" s="1" t="s">
        <v>0</v>
      </c>
      <c r="B1" s="1" t="s">
        <v>1</v>
      </c>
      <c r="C1" s="1"/>
      <c r="D1" s="1"/>
      <c r="E1" s="1"/>
      <c r="F1" s="1"/>
      <c r="G1" s="2"/>
      <c r="J1" s="3"/>
    </row>
    <row r="2" spans="1:14" ht="18.75" x14ac:dyDescent="0.3">
      <c r="A2" s="1"/>
      <c r="B2" s="1" t="s">
        <v>24</v>
      </c>
      <c r="C2" s="1"/>
      <c r="D2" s="1"/>
      <c r="E2" s="1"/>
      <c r="F2" s="1"/>
      <c r="G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6" t="s">
        <v>25</v>
      </c>
      <c r="M3" s="30" t="s">
        <v>2</v>
      </c>
      <c r="N3" s="31"/>
    </row>
    <row r="4" spans="1:14" x14ac:dyDescent="0.25">
      <c r="A4" s="7" t="s">
        <v>3</v>
      </c>
      <c r="B4" s="8" t="s">
        <v>4</v>
      </c>
      <c r="C4" s="9"/>
      <c r="D4" s="8" t="s">
        <v>5</v>
      </c>
      <c r="E4" s="9"/>
      <c r="F4" s="8" t="s">
        <v>6</v>
      </c>
      <c r="G4" s="9"/>
      <c r="H4" s="8" t="s">
        <v>7</v>
      </c>
      <c r="I4" s="9"/>
      <c r="J4" s="8" t="s">
        <v>8</v>
      </c>
      <c r="K4" s="9"/>
      <c r="L4" s="10">
        <v>0.2</v>
      </c>
      <c r="M4" s="32">
        <v>1146.56</v>
      </c>
      <c r="N4" s="33">
        <v>2019</v>
      </c>
    </row>
    <row r="5" spans="1:14" x14ac:dyDescent="0.25">
      <c r="A5" s="11" t="s">
        <v>9</v>
      </c>
      <c r="B5" s="12">
        <f>H5*50%</f>
        <v>129.5</v>
      </c>
      <c r="C5" s="12"/>
      <c r="D5" s="12">
        <f>H5/3*2</f>
        <v>172.66666666666666</v>
      </c>
      <c r="E5" s="12"/>
      <c r="F5" s="12">
        <f>H5/6*5</f>
        <v>215.83333333333331</v>
      </c>
      <c r="G5" s="12"/>
      <c r="H5" s="13">
        <v>259</v>
      </c>
      <c r="I5" s="12"/>
      <c r="J5" s="12">
        <f>H5+28.78</f>
        <v>287.77999999999997</v>
      </c>
      <c r="K5" s="11"/>
      <c r="L5" s="6"/>
      <c r="M5" s="32">
        <v>1267.25</v>
      </c>
      <c r="N5" s="33">
        <v>2020</v>
      </c>
    </row>
    <row r="6" spans="1:14" x14ac:dyDescent="0.25">
      <c r="A6" s="11" t="s">
        <v>10</v>
      </c>
      <c r="B6" s="12">
        <f>B5*60%</f>
        <v>77.7</v>
      </c>
      <c r="C6" s="14"/>
      <c r="D6" s="12">
        <f>D5*60%</f>
        <v>103.6</v>
      </c>
      <c r="E6" s="14"/>
      <c r="F6" s="15">
        <f>SUM(F5*0.6)</f>
        <v>129.49999999999997</v>
      </c>
      <c r="G6" s="14"/>
      <c r="H6" s="12">
        <f>H5*60%</f>
        <v>155.4</v>
      </c>
      <c r="I6" s="14"/>
      <c r="J6" s="12">
        <f>J5*60%</f>
        <v>172.66799999999998</v>
      </c>
      <c r="K6" s="14"/>
      <c r="L6" s="16"/>
      <c r="M6" s="36">
        <v>1295.02</v>
      </c>
      <c r="N6" s="28">
        <v>2021</v>
      </c>
    </row>
    <row r="7" spans="1:14" x14ac:dyDescent="0.25">
      <c r="A7" s="11" t="s">
        <v>11</v>
      </c>
      <c r="B7" s="12">
        <f>B5*20%</f>
        <v>25.900000000000002</v>
      </c>
      <c r="C7" s="14"/>
      <c r="D7" s="12">
        <f>D5*20%</f>
        <v>34.533333333333331</v>
      </c>
      <c r="E7" s="14"/>
      <c r="F7" s="12">
        <f>F5*20%</f>
        <v>43.166666666666664</v>
      </c>
      <c r="G7" s="14"/>
      <c r="H7" s="12">
        <f>H5*20%</f>
        <v>51.800000000000004</v>
      </c>
      <c r="I7" s="14"/>
      <c r="J7" s="12">
        <f>J5*20%</f>
        <v>57.555999999999997</v>
      </c>
      <c r="K7" s="14"/>
      <c r="L7" s="16"/>
      <c r="M7" s="34"/>
      <c r="N7" s="31"/>
    </row>
    <row r="8" spans="1:14" x14ac:dyDescent="0.25">
      <c r="A8" s="11" t="s">
        <v>12</v>
      </c>
      <c r="B8" s="17" t="s">
        <v>13</v>
      </c>
      <c r="C8" s="14"/>
      <c r="D8" s="17" t="s">
        <v>13</v>
      </c>
      <c r="E8" s="14"/>
      <c r="F8" s="17" t="s">
        <v>13</v>
      </c>
      <c r="G8" s="18"/>
      <c r="H8" s="17" t="s">
        <v>13</v>
      </c>
      <c r="I8" s="18"/>
      <c r="J8" s="19" t="s">
        <v>13</v>
      </c>
      <c r="K8" s="18"/>
      <c r="L8" s="16"/>
      <c r="M8" s="34"/>
      <c r="N8" s="31"/>
    </row>
    <row r="9" spans="1:14" x14ac:dyDescent="0.25">
      <c r="A9" s="11" t="s">
        <v>14</v>
      </c>
      <c r="B9" s="12">
        <f>B5*90%</f>
        <v>116.55</v>
      </c>
      <c r="C9" s="14"/>
      <c r="D9" s="12">
        <f>D5*90%</f>
        <v>155.4</v>
      </c>
      <c r="E9" s="20"/>
      <c r="F9" s="12">
        <f>F5*90%</f>
        <v>194.25</v>
      </c>
      <c r="G9" s="14"/>
      <c r="H9" s="12">
        <f>H5*90%</f>
        <v>233.1</v>
      </c>
      <c r="I9" s="14"/>
      <c r="J9" s="12">
        <f>J5*90%</f>
        <v>259.00200000000001</v>
      </c>
      <c r="K9" s="14"/>
      <c r="L9" s="16"/>
      <c r="M9" s="34"/>
      <c r="N9" s="31"/>
    </row>
    <row r="10" spans="1:14" x14ac:dyDescent="0.25">
      <c r="A10" s="11" t="s">
        <v>15</v>
      </c>
      <c r="B10" s="12">
        <f>B5*50%</f>
        <v>64.75</v>
      </c>
      <c r="C10" s="14"/>
      <c r="D10" s="12">
        <f>D5*50%</f>
        <v>86.333333333333329</v>
      </c>
      <c r="E10" s="20"/>
      <c r="F10" s="12">
        <f>F5*50%</f>
        <v>107.91666666666666</v>
      </c>
      <c r="G10" s="14"/>
      <c r="H10" s="12">
        <f>H5*50%</f>
        <v>129.5</v>
      </c>
      <c r="I10" s="14"/>
      <c r="J10" s="12">
        <f>J5*50%</f>
        <v>143.88999999999999</v>
      </c>
      <c r="K10" s="14"/>
      <c r="L10" s="16"/>
      <c r="M10" s="34"/>
      <c r="N10" s="31"/>
    </row>
    <row r="11" spans="1:14" x14ac:dyDescent="0.25">
      <c r="A11" s="11" t="s">
        <v>16</v>
      </c>
      <c r="B11" s="12">
        <f>B5*10%</f>
        <v>12.950000000000001</v>
      </c>
      <c r="C11" s="14"/>
      <c r="D11" s="12">
        <f>D5*10%</f>
        <v>17.266666666666666</v>
      </c>
      <c r="E11" s="14"/>
      <c r="F11" s="12">
        <f>F5*10%</f>
        <v>21.583333333333332</v>
      </c>
      <c r="G11" s="14"/>
      <c r="H11" s="12">
        <f>H5*10%</f>
        <v>25.900000000000002</v>
      </c>
      <c r="I11" s="14"/>
      <c r="J11" s="12">
        <f>J5*10%</f>
        <v>28.777999999999999</v>
      </c>
      <c r="K11" s="14"/>
      <c r="L11" s="16"/>
      <c r="M11" s="34"/>
      <c r="N11" s="31"/>
    </row>
    <row r="12" spans="1:14" x14ac:dyDescent="0.25">
      <c r="A12" s="11" t="s">
        <v>17</v>
      </c>
      <c r="B12" s="17" t="s">
        <v>13</v>
      </c>
      <c r="C12" s="18"/>
      <c r="D12" s="17" t="s">
        <v>13</v>
      </c>
      <c r="E12" s="18"/>
      <c r="F12" s="17" t="s">
        <v>13</v>
      </c>
      <c r="G12" s="18"/>
      <c r="H12" s="17" t="s">
        <v>13</v>
      </c>
      <c r="I12" s="18"/>
      <c r="J12" s="19" t="s">
        <v>13</v>
      </c>
      <c r="K12" s="18"/>
      <c r="L12" s="16"/>
      <c r="M12" s="34"/>
      <c r="N12" s="31"/>
    </row>
    <row r="13" spans="1:14" x14ac:dyDescent="0.25">
      <c r="A13" s="11"/>
      <c r="B13" s="17"/>
      <c r="C13" s="18"/>
      <c r="D13" s="17"/>
      <c r="E13" s="18"/>
      <c r="F13" s="17"/>
      <c r="G13" s="18"/>
      <c r="H13" s="17"/>
      <c r="I13" s="18"/>
      <c r="J13" s="19"/>
      <c r="K13" s="18"/>
      <c r="L13" s="16"/>
      <c r="M13" s="34"/>
      <c r="N13" s="31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7" t="s">
        <v>26</v>
      </c>
      <c r="K14" s="11"/>
      <c r="L14" s="16"/>
      <c r="M14" s="34"/>
      <c r="N14" s="31"/>
    </row>
    <row r="15" spans="1:14" x14ac:dyDescent="0.25">
      <c r="A15" s="7" t="s">
        <v>18</v>
      </c>
      <c r="B15" s="8" t="s">
        <v>4</v>
      </c>
      <c r="C15" s="9"/>
      <c r="D15" s="8" t="s">
        <v>5</v>
      </c>
      <c r="E15" s="9"/>
      <c r="F15" s="8" t="s">
        <v>6</v>
      </c>
      <c r="G15" s="9"/>
      <c r="H15" s="8" t="s">
        <v>7</v>
      </c>
      <c r="I15" s="9"/>
      <c r="J15" s="8" t="s">
        <v>8</v>
      </c>
      <c r="K15" s="9"/>
      <c r="L15" s="10">
        <v>0.25</v>
      </c>
      <c r="M15" s="32">
        <v>477.73</v>
      </c>
      <c r="N15" s="33">
        <v>2019</v>
      </c>
    </row>
    <row r="16" spans="1:14" x14ac:dyDescent="0.25">
      <c r="A16" s="11" t="s">
        <v>19</v>
      </c>
      <c r="B16" s="12">
        <f>H16*50%</f>
        <v>67.45</v>
      </c>
      <c r="C16" s="12"/>
      <c r="D16" s="12">
        <f>H16/3*2</f>
        <v>89.933333333333337</v>
      </c>
      <c r="E16" s="12"/>
      <c r="F16" s="12">
        <f>H16/6*5</f>
        <v>112.41666666666667</v>
      </c>
      <c r="G16" s="12"/>
      <c r="H16" s="13">
        <v>134.9</v>
      </c>
      <c r="I16" s="12"/>
      <c r="J16" s="12">
        <f>H16+14.99</f>
        <v>149.89000000000001</v>
      </c>
      <c r="K16" s="12"/>
      <c r="L16" s="6"/>
      <c r="M16" s="32">
        <v>528.02</v>
      </c>
      <c r="N16" s="33">
        <v>2020</v>
      </c>
    </row>
    <row r="17" spans="1:14" x14ac:dyDescent="0.25">
      <c r="A17" s="11" t="s">
        <v>10</v>
      </c>
      <c r="B17" s="12">
        <f>B16*60%</f>
        <v>40.47</v>
      </c>
      <c r="C17" s="14"/>
      <c r="D17" s="12">
        <f>D16*60%</f>
        <v>53.96</v>
      </c>
      <c r="E17" s="14"/>
      <c r="F17" s="12">
        <f>F16*60%</f>
        <v>67.45</v>
      </c>
      <c r="G17" s="14"/>
      <c r="H17" s="12">
        <f>H16*60%</f>
        <v>80.94</v>
      </c>
      <c r="I17" s="14"/>
      <c r="J17" s="12">
        <f>J16*60%</f>
        <v>89.934000000000012</v>
      </c>
      <c r="K17" s="14"/>
      <c r="L17" s="16"/>
      <c r="M17" s="36">
        <v>539.59</v>
      </c>
      <c r="N17" s="28">
        <v>2021</v>
      </c>
    </row>
    <row r="18" spans="1:14" x14ac:dyDescent="0.25">
      <c r="A18" s="11" t="s">
        <v>11</v>
      </c>
      <c r="B18" s="12">
        <f>B16*20%</f>
        <v>13.490000000000002</v>
      </c>
      <c r="C18" s="14"/>
      <c r="D18" s="12">
        <f>D16*20%</f>
        <v>17.986666666666668</v>
      </c>
      <c r="E18" s="14"/>
      <c r="F18" s="12">
        <f>F16*20%</f>
        <v>22.483333333333334</v>
      </c>
      <c r="G18" s="14"/>
      <c r="H18" s="12">
        <f>H16*20%</f>
        <v>26.980000000000004</v>
      </c>
      <c r="I18" s="14"/>
      <c r="J18" s="12">
        <f>J16*20%</f>
        <v>29.978000000000005</v>
      </c>
      <c r="K18" s="14"/>
      <c r="L18" s="16"/>
      <c r="M18" s="34"/>
      <c r="N18" s="31"/>
    </row>
    <row r="19" spans="1:14" x14ac:dyDescent="0.25">
      <c r="A19" s="11" t="s">
        <v>12</v>
      </c>
      <c r="B19" s="17" t="s">
        <v>13</v>
      </c>
      <c r="C19" s="18"/>
      <c r="D19" s="17" t="s">
        <v>13</v>
      </c>
      <c r="E19" s="18"/>
      <c r="F19" s="17" t="s">
        <v>13</v>
      </c>
      <c r="G19" s="18"/>
      <c r="H19" s="17" t="s">
        <v>13</v>
      </c>
      <c r="I19" s="18"/>
      <c r="J19" s="19" t="s">
        <v>13</v>
      </c>
      <c r="K19" s="18"/>
      <c r="L19" s="16"/>
      <c r="M19" s="34"/>
      <c r="N19" s="31"/>
    </row>
    <row r="20" spans="1:14" x14ac:dyDescent="0.25">
      <c r="A20" s="11" t="s">
        <v>14</v>
      </c>
      <c r="B20" s="12">
        <f>B16*90%</f>
        <v>60.705000000000005</v>
      </c>
      <c r="C20" s="14"/>
      <c r="D20" s="12">
        <f>D16*90%</f>
        <v>80.940000000000012</v>
      </c>
      <c r="E20" s="14"/>
      <c r="F20" s="12">
        <f>F16*90%</f>
        <v>101.17500000000001</v>
      </c>
      <c r="G20" s="14"/>
      <c r="H20" s="12">
        <f>H16*90%</f>
        <v>121.41000000000001</v>
      </c>
      <c r="I20" s="14"/>
      <c r="J20" s="12">
        <f>J16*90%</f>
        <v>134.90100000000001</v>
      </c>
      <c r="K20" s="14"/>
      <c r="L20" s="16"/>
      <c r="M20" s="34"/>
      <c r="N20" s="31"/>
    </row>
    <row r="21" spans="1:14" x14ac:dyDescent="0.25">
      <c r="A21" s="11" t="s">
        <v>15</v>
      </c>
      <c r="B21" s="12">
        <f>B16*50%</f>
        <v>33.725000000000001</v>
      </c>
      <c r="C21" s="14"/>
      <c r="D21" s="12">
        <f>D16*50%</f>
        <v>44.966666666666669</v>
      </c>
      <c r="E21" s="14"/>
      <c r="F21" s="12">
        <f>F16*50%</f>
        <v>56.208333333333336</v>
      </c>
      <c r="G21" s="14"/>
      <c r="H21" s="12">
        <f>H16*50%</f>
        <v>67.45</v>
      </c>
      <c r="I21" s="14"/>
      <c r="J21" s="12">
        <f>J16*50%</f>
        <v>74.945000000000007</v>
      </c>
      <c r="K21" s="14"/>
      <c r="L21" s="16"/>
      <c r="M21" s="34"/>
      <c r="N21" s="31"/>
    </row>
    <row r="22" spans="1:14" x14ac:dyDescent="0.25">
      <c r="A22" s="11" t="s">
        <v>16</v>
      </c>
      <c r="B22" s="12">
        <f>B16*10%</f>
        <v>6.745000000000001</v>
      </c>
      <c r="C22" s="14"/>
      <c r="D22" s="12">
        <f>D16*10%</f>
        <v>8.9933333333333341</v>
      </c>
      <c r="E22" s="14"/>
      <c r="F22" s="12">
        <f>F16*10%</f>
        <v>11.241666666666667</v>
      </c>
      <c r="G22" s="14"/>
      <c r="H22" s="12">
        <f>H16*10%</f>
        <v>13.490000000000002</v>
      </c>
      <c r="I22" s="14"/>
      <c r="J22" s="12">
        <f>J16*10%</f>
        <v>14.989000000000003</v>
      </c>
      <c r="K22" s="14"/>
      <c r="L22" s="16"/>
      <c r="M22" s="34"/>
      <c r="N22" s="31"/>
    </row>
    <row r="23" spans="1:14" x14ac:dyDescent="0.25">
      <c r="A23" s="11" t="s">
        <v>17</v>
      </c>
      <c r="B23" s="17" t="s">
        <v>13</v>
      </c>
      <c r="C23" s="18"/>
      <c r="D23" s="17" t="s">
        <v>13</v>
      </c>
      <c r="E23" s="18"/>
      <c r="F23" s="17" t="s">
        <v>13</v>
      </c>
      <c r="G23" s="18"/>
      <c r="H23" s="17" t="s">
        <v>13</v>
      </c>
      <c r="I23" s="18"/>
      <c r="J23" s="19" t="s">
        <v>13</v>
      </c>
      <c r="K23" s="18"/>
      <c r="L23" s="16"/>
      <c r="M23" s="34"/>
      <c r="N23" s="31"/>
    </row>
    <row r="24" spans="1:14" x14ac:dyDescent="0.25">
      <c r="A24" s="11"/>
      <c r="B24" s="17"/>
      <c r="C24" s="18"/>
      <c r="D24" s="17"/>
      <c r="E24" s="18"/>
      <c r="F24" s="17"/>
      <c r="G24" s="18"/>
      <c r="H24" s="17"/>
      <c r="I24" s="18"/>
      <c r="J24" s="19"/>
      <c r="K24" s="18"/>
      <c r="L24" s="16"/>
      <c r="M24" s="34"/>
      <c r="N24" s="31"/>
    </row>
    <row r="25" spans="1:14" x14ac:dyDescent="0.25">
      <c r="A25" s="7"/>
      <c r="B25" s="17"/>
      <c r="C25" s="17"/>
      <c r="D25" s="17"/>
      <c r="E25" s="17"/>
      <c r="F25" s="17"/>
      <c r="G25" s="17"/>
      <c r="H25" s="21" t="s">
        <v>27</v>
      </c>
      <c r="I25" s="17"/>
      <c r="J25" s="11"/>
      <c r="K25" s="11"/>
      <c r="L25" s="16"/>
      <c r="M25" s="34"/>
      <c r="N25" s="31"/>
    </row>
    <row r="26" spans="1:14" x14ac:dyDescent="0.25">
      <c r="A26" s="7" t="s">
        <v>20</v>
      </c>
      <c r="B26" s="21" t="s">
        <v>21</v>
      </c>
      <c r="C26" s="9"/>
      <c r="D26" s="21" t="s">
        <v>22</v>
      </c>
      <c r="E26" s="9"/>
      <c r="F26" s="21" t="s">
        <v>5</v>
      </c>
      <c r="G26" s="9"/>
      <c r="H26" s="21" t="s">
        <v>23</v>
      </c>
      <c r="I26" s="9"/>
      <c r="J26" s="11"/>
      <c r="K26" s="11"/>
      <c r="L26" s="22">
        <v>0.25</v>
      </c>
      <c r="M26" s="35">
        <v>258</v>
      </c>
      <c r="N26" s="33">
        <v>2019</v>
      </c>
    </row>
    <row r="27" spans="1:14" x14ac:dyDescent="0.25">
      <c r="A27" s="11" t="s">
        <v>19</v>
      </c>
      <c r="B27" s="12">
        <f>F27/6*4</f>
        <v>48.566666666666663</v>
      </c>
      <c r="C27" s="17"/>
      <c r="D27" s="15">
        <f>SUM(F27/6*5)</f>
        <v>60.708333333333329</v>
      </c>
      <c r="E27" s="17"/>
      <c r="F27" s="13">
        <v>72.849999999999994</v>
      </c>
      <c r="G27" s="17"/>
      <c r="H27" s="12">
        <f>SUM(F27+12.14)</f>
        <v>84.99</v>
      </c>
      <c r="I27" s="12"/>
      <c r="J27" s="11"/>
      <c r="K27" s="11"/>
      <c r="M27" s="35">
        <v>285.13</v>
      </c>
      <c r="N27" s="33">
        <v>2020</v>
      </c>
    </row>
    <row r="28" spans="1:14" x14ac:dyDescent="0.25">
      <c r="A28" s="11" t="s">
        <v>10</v>
      </c>
      <c r="B28" s="12">
        <f>B27*60%</f>
        <v>29.139999999999997</v>
      </c>
      <c r="C28" s="18"/>
      <c r="D28" s="12">
        <f>D27*60%</f>
        <v>36.424999999999997</v>
      </c>
      <c r="E28" s="18"/>
      <c r="F28" s="15">
        <f>SUM(F27*0.6)</f>
        <v>43.709999999999994</v>
      </c>
      <c r="G28" s="18"/>
      <c r="H28" s="12">
        <f>H27*60%</f>
        <v>50.993999999999993</v>
      </c>
      <c r="I28" s="18"/>
      <c r="J28" s="11"/>
      <c r="K28" s="11"/>
      <c r="M28" s="29">
        <v>291.38</v>
      </c>
      <c r="N28" s="28">
        <v>2021</v>
      </c>
    </row>
    <row r="29" spans="1:14" x14ac:dyDescent="0.25">
      <c r="A29" s="11" t="s">
        <v>11</v>
      </c>
      <c r="B29" s="12">
        <f>B27*20%</f>
        <v>9.7133333333333329</v>
      </c>
      <c r="C29" s="18"/>
      <c r="D29" s="12">
        <f>D27*20%</f>
        <v>12.141666666666666</v>
      </c>
      <c r="E29" s="18"/>
      <c r="F29" s="12">
        <f>F27*20%</f>
        <v>14.57</v>
      </c>
      <c r="G29" s="18"/>
      <c r="H29" s="12">
        <f>H27*20%</f>
        <v>16.998000000000001</v>
      </c>
      <c r="I29" s="18"/>
      <c r="J29" s="11"/>
      <c r="K29" s="11"/>
      <c r="M29" s="23"/>
    </row>
    <row r="30" spans="1:14" x14ac:dyDescent="0.25">
      <c r="A30" s="11" t="s">
        <v>12</v>
      </c>
      <c r="B30" s="17" t="s">
        <v>13</v>
      </c>
      <c r="C30" s="18"/>
      <c r="D30" s="17" t="s">
        <v>13</v>
      </c>
      <c r="E30" s="18"/>
      <c r="F30" s="17" t="s">
        <v>13</v>
      </c>
      <c r="G30" s="18"/>
      <c r="H30" s="19" t="s">
        <v>13</v>
      </c>
      <c r="I30" s="24"/>
      <c r="J30" s="11"/>
      <c r="K30" s="11"/>
      <c r="M30" s="23"/>
    </row>
    <row r="31" spans="1:14" x14ac:dyDescent="0.25">
      <c r="A31" s="11" t="s">
        <v>14</v>
      </c>
      <c r="B31" s="17">
        <f>B27*90%</f>
        <v>43.71</v>
      </c>
      <c r="C31" s="18"/>
      <c r="D31" s="17">
        <f>D27*90%</f>
        <v>54.637499999999996</v>
      </c>
      <c r="E31" s="18"/>
      <c r="F31" s="17">
        <f>F27*90%</f>
        <v>65.564999999999998</v>
      </c>
      <c r="G31" s="18"/>
      <c r="H31" s="17">
        <f>H27*90%</f>
        <v>76.491</v>
      </c>
      <c r="I31" s="18"/>
      <c r="J31" s="11"/>
      <c r="K31" s="11"/>
      <c r="M31" s="23"/>
    </row>
    <row r="32" spans="1:14" x14ac:dyDescent="0.25">
      <c r="A32" s="11" t="s">
        <v>15</v>
      </c>
      <c r="B32" s="17">
        <f>B27*50%</f>
        <v>24.283333333333331</v>
      </c>
      <c r="C32" s="14"/>
      <c r="D32" s="17">
        <f>D27*50%</f>
        <v>30.354166666666664</v>
      </c>
      <c r="E32" s="14"/>
      <c r="F32" s="17">
        <f>F27*50%</f>
        <v>36.424999999999997</v>
      </c>
      <c r="G32" s="14"/>
      <c r="H32" s="17">
        <f>H27*50%</f>
        <v>42.494999999999997</v>
      </c>
      <c r="I32" s="25"/>
      <c r="J32" s="11"/>
      <c r="K32" s="11"/>
      <c r="M32" s="23"/>
    </row>
    <row r="33" spans="1:13" x14ac:dyDescent="0.25">
      <c r="A33" s="11" t="s">
        <v>16</v>
      </c>
      <c r="B33" s="17">
        <f>B27*10%</f>
        <v>4.8566666666666665</v>
      </c>
      <c r="C33" s="14"/>
      <c r="D33" s="17">
        <f>D27*10%</f>
        <v>6.0708333333333329</v>
      </c>
      <c r="E33" s="14"/>
      <c r="F33" s="17">
        <f>F27*10%</f>
        <v>7.2850000000000001</v>
      </c>
      <c r="G33" s="14"/>
      <c r="H33" s="17">
        <f>H27*10%</f>
        <v>8.4990000000000006</v>
      </c>
      <c r="I33" s="14"/>
      <c r="J33" s="11"/>
      <c r="K33" s="11"/>
      <c r="M33" s="23"/>
    </row>
    <row r="34" spans="1:13" x14ac:dyDescent="0.25">
      <c r="A34" s="11" t="s">
        <v>17</v>
      </c>
      <c r="B34" s="17" t="s">
        <v>13</v>
      </c>
      <c r="C34" s="18"/>
      <c r="D34" s="17" t="s">
        <v>13</v>
      </c>
      <c r="E34" s="18"/>
      <c r="F34" s="17" t="s">
        <v>13</v>
      </c>
      <c r="G34" s="18"/>
      <c r="H34" s="26" t="s">
        <v>13</v>
      </c>
      <c r="I34" s="18"/>
      <c r="J34" s="11"/>
      <c r="K34" s="11"/>
      <c r="M34" s="23"/>
    </row>
    <row r="35" spans="1:13" x14ac:dyDescent="0.25">
      <c r="A35" s="11"/>
      <c r="B35" s="17"/>
      <c r="C35" s="17"/>
      <c r="D35" s="17"/>
      <c r="E35" s="17"/>
      <c r="F35" s="17"/>
      <c r="G35" s="17"/>
      <c r="H35" s="27"/>
      <c r="I35" s="27"/>
      <c r="J35" s="11"/>
      <c r="K35" s="11"/>
      <c r="M35" s="23"/>
    </row>
  </sheetData>
  <pageMargins left="0.70866141732283472" right="0.70866141732283472" top="0.78740157480314965" bottom="0.78740157480314965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H25" sqref="H25"/>
    </sheetView>
  </sheetViews>
  <sheetFormatPr baseColWidth="10" defaultRowHeight="15" x14ac:dyDescent="0.25"/>
  <cols>
    <col min="1" max="1" width="28.28515625" customWidth="1"/>
    <col min="10" max="10" width="16" customWidth="1"/>
  </cols>
  <sheetData>
    <row r="1" spans="1:10" ht="18.75" x14ac:dyDescent="0.3">
      <c r="A1" s="1" t="s">
        <v>0</v>
      </c>
      <c r="B1" s="1" t="s">
        <v>1</v>
      </c>
      <c r="C1" s="1"/>
      <c r="D1" s="1"/>
      <c r="E1" s="1"/>
      <c r="F1" s="1"/>
      <c r="G1" s="2"/>
      <c r="J1" s="3"/>
    </row>
    <row r="2" spans="1:10" ht="18.75" x14ac:dyDescent="0.3">
      <c r="A2" s="1"/>
      <c r="B2" s="1" t="s">
        <v>24</v>
      </c>
      <c r="C2" s="1"/>
      <c r="D2" s="1"/>
      <c r="E2" s="1"/>
      <c r="F2" s="1"/>
      <c r="G2" s="2"/>
    </row>
    <row r="3" spans="1:10" ht="15.75" x14ac:dyDescent="0.25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5">
      <c r="A4" s="7" t="s">
        <v>3</v>
      </c>
      <c r="B4" s="8" t="s">
        <v>4</v>
      </c>
      <c r="C4" s="9"/>
      <c r="D4" s="8" t="s">
        <v>5</v>
      </c>
      <c r="E4" s="9"/>
      <c r="F4" s="8" t="s">
        <v>6</v>
      </c>
      <c r="G4" s="9"/>
      <c r="H4" s="8" t="s">
        <v>7</v>
      </c>
      <c r="I4" s="9"/>
      <c r="J4" s="8" t="s">
        <v>8</v>
      </c>
    </row>
    <row r="5" spans="1:10" x14ac:dyDescent="0.25">
      <c r="A5" s="11" t="s">
        <v>9</v>
      </c>
      <c r="B5" s="12">
        <f>H5*50%</f>
        <v>129.5</v>
      </c>
      <c r="C5" s="12"/>
      <c r="D5" s="12">
        <f>H5/3*2</f>
        <v>172.66666666666666</v>
      </c>
      <c r="E5" s="15"/>
      <c r="F5" s="40">
        <f>H5/6*5</f>
        <v>215.83333333333331</v>
      </c>
      <c r="G5" s="40"/>
      <c r="H5" s="41">
        <v>259</v>
      </c>
      <c r="I5" s="40"/>
      <c r="J5" s="12">
        <f>H5+28.78</f>
        <v>287.77999999999997</v>
      </c>
    </row>
    <row r="6" spans="1:10" x14ac:dyDescent="0.25">
      <c r="A6" s="11" t="s">
        <v>10</v>
      </c>
      <c r="B6" s="12">
        <f>B5*60%</f>
        <v>77.7</v>
      </c>
      <c r="C6" s="14"/>
      <c r="D6" s="12">
        <f>D5*60%</f>
        <v>103.6</v>
      </c>
      <c r="E6" s="25"/>
      <c r="F6" s="40">
        <f>SUM(F5*0.6)</f>
        <v>129.49999999999997</v>
      </c>
      <c r="G6" s="42"/>
      <c r="H6" s="40">
        <f>H5*60%</f>
        <v>155.4</v>
      </c>
      <c r="I6" s="42"/>
      <c r="J6" s="12">
        <f>J5*60%</f>
        <v>172.66799999999998</v>
      </c>
    </row>
    <row r="7" spans="1:10" x14ac:dyDescent="0.25">
      <c r="A7" s="11" t="s">
        <v>11</v>
      </c>
      <c r="B7" s="12">
        <f>B5*20%</f>
        <v>25.900000000000002</v>
      </c>
      <c r="C7" s="14"/>
      <c r="D7" s="12">
        <f>D5*20%</f>
        <v>34.533333333333331</v>
      </c>
      <c r="E7" s="25"/>
      <c r="F7" s="40">
        <f>F5*20%</f>
        <v>43.166666666666664</v>
      </c>
      <c r="G7" s="42"/>
      <c r="H7" s="40">
        <f>H5*20%</f>
        <v>51.800000000000004</v>
      </c>
      <c r="I7" s="42"/>
      <c r="J7" s="12">
        <f>J5*20%</f>
        <v>57.555999999999997</v>
      </c>
    </row>
    <row r="8" spans="1:10" x14ac:dyDescent="0.25">
      <c r="A8" s="11" t="s">
        <v>12</v>
      </c>
      <c r="B8" s="17" t="s">
        <v>13</v>
      </c>
      <c r="C8" s="14"/>
      <c r="D8" s="17" t="s">
        <v>13</v>
      </c>
      <c r="E8" s="25"/>
      <c r="F8" s="43" t="s">
        <v>13</v>
      </c>
      <c r="G8" s="44"/>
      <c r="H8" s="43" t="s">
        <v>13</v>
      </c>
      <c r="I8" s="44"/>
      <c r="J8" s="19" t="s">
        <v>13</v>
      </c>
    </row>
    <row r="9" spans="1:10" x14ac:dyDescent="0.25">
      <c r="A9" s="11" t="s">
        <v>14</v>
      </c>
      <c r="B9" s="12">
        <f>B5*90%</f>
        <v>116.55</v>
      </c>
      <c r="C9" s="14"/>
      <c r="D9" s="12">
        <f>D5*90%</f>
        <v>155.4</v>
      </c>
      <c r="E9" s="25"/>
      <c r="F9" s="40">
        <f>F5*90%</f>
        <v>194.25</v>
      </c>
      <c r="G9" s="42"/>
      <c r="H9" s="40">
        <f>H5*90%</f>
        <v>233.1</v>
      </c>
      <c r="I9" s="42"/>
      <c r="J9" s="12">
        <f>J5*90%</f>
        <v>259.00200000000001</v>
      </c>
    </row>
    <row r="10" spans="1:10" x14ac:dyDescent="0.25">
      <c r="A10" s="11" t="s">
        <v>15</v>
      </c>
      <c r="B10" s="12">
        <f>B5*50%</f>
        <v>64.75</v>
      </c>
      <c r="C10" s="14"/>
      <c r="D10" s="12">
        <f>D5*50%</f>
        <v>86.333333333333329</v>
      </c>
      <c r="E10" s="25"/>
      <c r="F10" s="40">
        <f>F5*50%</f>
        <v>107.91666666666666</v>
      </c>
      <c r="G10" s="42"/>
      <c r="H10" s="40">
        <f>H5*50%</f>
        <v>129.5</v>
      </c>
      <c r="I10" s="42"/>
      <c r="J10" s="12">
        <f>J5*50%</f>
        <v>143.88999999999999</v>
      </c>
    </row>
    <row r="11" spans="1:10" x14ac:dyDescent="0.25">
      <c r="A11" s="11" t="s">
        <v>16</v>
      </c>
      <c r="B11" s="12">
        <f>B5*10%</f>
        <v>12.950000000000001</v>
      </c>
      <c r="C11" s="14"/>
      <c r="D11" s="12">
        <f>D5*10%</f>
        <v>17.266666666666666</v>
      </c>
      <c r="E11" s="25"/>
      <c r="F11" s="40">
        <f>F5*10%</f>
        <v>21.583333333333332</v>
      </c>
      <c r="G11" s="42"/>
      <c r="H11" s="40">
        <f>H5*10%</f>
        <v>25.900000000000002</v>
      </c>
      <c r="I11" s="42"/>
      <c r="J11" s="12">
        <f>J5*10%</f>
        <v>28.777999999999999</v>
      </c>
    </row>
    <row r="12" spans="1:10" x14ac:dyDescent="0.25">
      <c r="A12" s="11" t="s">
        <v>17</v>
      </c>
      <c r="B12" s="17" t="s">
        <v>13</v>
      </c>
      <c r="C12" s="18"/>
      <c r="D12" s="17" t="s">
        <v>13</v>
      </c>
      <c r="E12" s="38"/>
      <c r="F12" s="43" t="s">
        <v>13</v>
      </c>
      <c r="G12" s="44"/>
      <c r="H12" s="43" t="s">
        <v>13</v>
      </c>
      <c r="I12" s="44"/>
      <c r="J12" s="19" t="s">
        <v>13</v>
      </c>
    </row>
    <row r="13" spans="1:10" x14ac:dyDescent="0.25">
      <c r="A13" s="11"/>
      <c r="B13" s="17"/>
      <c r="C13" s="18"/>
      <c r="D13" s="17"/>
      <c r="E13" s="38"/>
      <c r="F13" s="43"/>
      <c r="G13" s="44"/>
      <c r="H13" s="43"/>
      <c r="I13" s="44"/>
      <c r="J13" s="19"/>
    </row>
    <row r="14" spans="1:10" x14ac:dyDescent="0.25">
      <c r="A14" s="11"/>
      <c r="B14" s="11"/>
      <c r="C14" s="11"/>
      <c r="D14" s="12"/>
      <c r="E14" s="15"/>
      <c r="F14" s="40"/>
      <c r="G14" s="40"/>
      <c r="H14" s="40"/>
      <c r="I14" s="40"/>
      <c r="J14" s="7"/>
    </row>
    <row r="15" spans="1:10" x14ac:dyDescent="0.25">
      <c r="A15" s="7" t="s">
        <v>18</v>
      </c>
      <c r="B15" s="8" t="s">
        <v>4</v>
      </c>
      <c r="C15" s="9"/>
      <c r="D15" s="8" t="s">
        <v>5</v>
      </c>
      <c r="E15" s="39"/>
      <c r="F15" s="45" t="s">
        <v>6</v>
      </c>
      <c r="G15" s="46"/>
      <c r="H15" s="45" t="s">
        <v>7</v>
      </c>
      <c r="I15" s="46"/>
      <c r="J15" s="8" t="s">
        <v>8</v>
      </c>
    </row>
    <row r="16" spans="1:10" x14ac:dyDescent="0.25">
      <c r="A16" s="11" t="s">
        <v>19</v>
      </c>
      <c r="B16" s="12">
        <f>H16*50%</f>
        <v>67.45</v>
      </c>
      <c r="C16" s="12"/>
      <c r="D16" s="12">
        <f>H16/3*2</f>
        <v>89.933333333333337</v>
      </c>
      <c r="E16" s="15"/>
      <c r="F16" s="40">
        <f>H16/6*5</f>
        <v>112.41666666666667</v>
      </c>
      <c r="G16" s="40"/>
      <c r="H16" s="41">
        <v>134.9</v>
      </c>
      <c r="I16" s="40"/>
      <c r="J16" s="12">
        <f>H16+14.99</f>
        <v>149.89000000000001</v>
      </c>
    </row>
    <row r="17" spans="1:10" x14ac:dyDescent="0.25">
      <c r="A17" s="11" t="s">
        <v>10</v>
      </c>
      <c r="B17" s="12">
        <f>B16*60%</f>
        <v>40.47</v>
      </c>
      <c r="C17" s="14"/>
      <c r="D17" s="12">
        <f>D16*60%</f>
        <v>53.96</v>
      </c>
      <c r="E17" s="25"/>
      <c r="F17" s="40">
        <f>F16*60%</f>
        <v>67.45</v>
      </c>
      <c r="G17" s="42"/>
      <c r="H17" s="40">
        <f>H16*60%</f>
        <v>80.94</v>
      </c>
      <c r="I17" s="42"/>
      <c r="J17" s="12">
        <f>J16*60%</f>
        <v>89.934000000000012</v>
      </c>
    </row>
    <row r="18" spans="1:10" x14ac:dyDescent="0.25">
      <c r="A18" s="11" t="s">
        <v>11</v>
      </c>
      <c r="B18" s="12">
        <f>B16*20%</f>
        <v>13.490000000000002</v>
      </c>
      <c r="C18" s="14"/>
      <c r="D18" s="12">
        <f>D16*20%</f>
        <v>17.986666666666668</v>
      </c>
      <c r="E18" s="25"/>
      <c r="F18" s="40">
        <f>F16*20%</f>
        <v>22.483333333333334</v>
      </c>
      <c r="G18" s="42"/>
      <c r="H18" s="40">
        <f>H16*20%</f>
        <v>26.980000000000004</v>
      </c>
      <c r="I18" s="42"/>
      <c r="J18" s="12">
        <f>J16*20%</f>
        <v>29.978000000000005</v>
      </c>
    </row>
    <row r="19" spans="1:10" x14ac:dyDescent="0.25">
      <c r="A19" s="11" t="s">
        <v>12</v>
      </c>
      <c r="B19" s="17" t="s">
        <v>13</v>
      </c>
      <c r="C19" s="18"/>
      <c r="D19" s="17" t="s">
        <v>13</v>
      </c>
      <c r="E19" s="38"/>
      <c r="F19" s="43" t="s">
        <v>13</v>
      </c>
      <c r="G19" s="44"/>
      <c r="H19" s="43" t="s">
        <v>13</v>
      </c>
      <c r="I19" s="44"/>
      <c r="J19" s="19" t="s">
        <v>13</v>
      </c>
    </row>
    <row r="20" spans="1:10" x14ac:dyDescent="0.25">
      <c r="A20" s="11" t="s">
        <v>14</v>
      </c>
      <c r="B20" s="12">
        <f>B16*90%</f>
        <v>60.705000000000005</v>
      </c>
      <c r="C20" s="14"/>
      <c r="D20" s="12">
        <f>D16*90%</f>
        <v>80.940000000000012</v>
      </c>
      <c r="E20" s="25"/>
      <c r="F20" s="40">
        <f>F16*90%</f>
        <v>101.17500000000001</v>
      </c>
      <c r="G20" s="42"/>
      <c r="H20" s="40">
        <f>H16*90%</f>
        <v>121.41000000000001</v>
      </c>
      <c r="I20" s="42"/>
      <c r="J20" s="12">
        <f>J16*90%</f>
        <v>134.90100000000001</v>
      </c>
    </row>
    <row r="21" spans="1:10" x14ac:dyDescent="0.25">
      <c r="A21" s="11" t="s">
        <v>15</v>
      </c>
      <c r="B21" s="12">
        <f>B16*50%</f>
        <v>33.725000000000001</v>
      </c>
      <c r="C21" s="14"/>
      <c r="D21" s="12">
        <f>D16*50%</f>
        <v>44.966666666666669</v>
      </c>
      <c r="E21" s="25"/>
      <c r="F21" s="40">
        <f>F16*50%</f>
        <v>56.208333333333336</v>
      </c>
      <c r="G21" s="42"/>
      <c r="H21" s="40">
        <f>H16*50%</f>
        <v>67.45</v>
      </c>
      <c r="I21" s="42"/>
      <c r="J21" s="12">
        <f>J16*50%</f>
        <v>74.945000000000007</v>
      </c>
    </row>
    <row r="22" spans="1:10" x14ac:dyDescent="0.25">
      <c r="A22" s="11" t="s">
        <v>16</v>
      </c>
      <c r="B22" s="12">
        <f>B16*10%</f>
        <v>6.745000000000001</v>
      </c>
      <c r="C22" s="14"/>
      <c r="D22" s="12">
        <f>D16*10%</f>
        <v>8.9933333333333341</v>
      </c>
      <c r="E22" s="25"/>
      <c r="F22" s="40">
        <f>F16*10%</f>
        <v>11.241666666666667</v>
      </c>
      <c r="G22" s="42"/>
      <c r="H22" s="40">
        <f>H16*10%</f>
        <v>13.490000000000002</v>
      </c>
      <c r="I22" s="42"/>
      <c r="J22" s="12">
        <f>J16*10%</f>
        <v>14.989000000000003</v>
      </c>
    </row>
    <row r="23" spans="1:10" x14ac:dyDescent="0.25">
      <c r="A23" s="11" t="s">
        <v>17</v>
      </c>
      <c r="B23" s="17" t="s">
        <v>13</v>
      </c>
      <c r="C23" s="18"/>
      <c r="D23" s="17" t="s">
        <v>13</v>
      </c>
      <c r="E23" s="38"/>
      <c r="F23" s="43" t="s">
        <v>13</v>
      </c>
      <c r="G23" s="44"/>
      <c r="H23" s="43" t="s">
        <v>13</v>
      </c>
      <c r="I23" s="44"/>
      <c r="J23" s="19" t="s">
        <v>13</v>
      </c>
    </row>
    <row r="24" spans="1:10" x14ac:dyDescent="0.25">
      <c r="A24" s="11"/>
      <c r="B24" s="17"/>
      <c r="C24" s="18"/>
      <c r="D24" s="17"/>
      <c r="E24" s="38"/>
      <c r="F24" s="43"/>
      <c r="G24" s="44"/>
      <c r="H24" s="43"/>
      <c r="I24" s="44"/>
      <c r="J24" s="19"/>
    </row>
    <row r="25" spans="1:10" x14ac:dyDescent="0.25">
      <c r="A25" s="7"/>
      <c r="B25" s="17"/>
      <c r="C25" s="17"/>
      <c r="D25" s="17"/>
      <c r="E25" s="37"/>
      <c r="F25" s="43"/>
      <c r="G25" s="43"/>
      <c r="H25" s="47"/>
      <c r="I25" s="43"/>
      <c r="J25" s="11"/>
    </row>
    <row r="26" spans="1:10" x14ac:dyDescent="0.25">
      <c r="A26" s="7" t="s">
        <v>20</v>
      </c>
      <c r="B26" s="21" t="s">
        <v>21</v>
      </c>
      <c r="C26" s="9"/>
      <c r="D26" s="21" t="s">
        <v>22</v>
      </c>
      <c r="E26" s="39"/>
      <c r="F26" s="47" t="s">
        <v>5</v>
      </c>
      <c r="G26" s="46"/>
      <c r="H26" s="47" t="s">
        <v>23</v>
      </c>
      <c r="I26" s="46"/>
      <c r="J26" s="11"/>
    </row>
    <row r="27" spans="1:10" x14ac:dyDescent="0.25">
      <c r="A27" s="11" t="s">
        <v>19</v>
      </c>
      <c r="B27" s="12">
        <f>F27/6*4</f>
        <v>48.566666666666663</v>
      </c>
      <c r="C27" s="17"/>
      <c r="D27" s="15">
        <f>SUM(F27/6*5)</f>
        <v>60.708333333333329</v>
      </c>
      <c r="E27" s="37"/>
      <c r="F27" s="41">
        <v>72.849999999999994</v>
      </c>
      <c r="G27" s="43"/>
      <c r="H27" s="40">
        <f>SUM(F27+12.14)</f>
        <v>84.99</v>
      </c>
      <c r="I27" s="40"/>
      <c r="J27" s="11"/>
    </row>
    <row r="28" spans="1:10" x14ac:dyDescent="0.25">
      <c r="A28" s="11" t="s">
        <v>10</v>
      </c>
      <c r="B28" s="12">
        <f>B27*60%</f>
        <v>29.139999999999997</v>
      </c>
      <c r="C28" s="18"/>
      <c r="D28" s="12">
        <f>D27*60%</f>
        <v>36.424999999999997</v>
      </c>
      <c r="E28" s="38"/>
      <c r="F28" s="40">
        <f>SUM(F27*0.6)</f>
        <v>43.709999999999994</v>
      </c>
      <c r="G28" s="44"/>
      <c r="H28" s="40">
        <f>H27*60%</f>
        <v>50.993999999999993</v>
      </c>
      <c r="I28" s="44"/>
      <c r="J28" s="11"/>
    </row>
    <row r="29" spans="1:10" x14ac:dyDescent="0.25">
      <c r="A29" s="11" t="s">
        <v>11</v>
      </c>
      <c r="B29" s="12">
        <f>B27*20%</f>
        <v>9.7133333333333329</v>
      </c>
      <c r="C29" s="18"/>
      <c r="D29" s="12">
        <f>D27*20%</f>
        <v>12.141666666666666</v>
      </c>
      <c r="E29" s="38"/>
      <c r="F29" s="15">
        <f>F27*20%</f>
        <v>14.57</v>
      </c>
      <c r="G29" s="38"/>
      <c r="H29" s="15">
        <f>H27*20%</f>
        <v>16.998000000000001</v>
      </c>
      <c r="I29" s="38"/>
      <c r="J29" s="11"/>
    </row>
    <row r="30" spans="1:10" x14ac:dyDescent="0.25">
      <c r="A30" s="11" t="s">
        <v>12</v>
      </c>
      <c r="B30" s="17" t="s">
        <v>13</v>
      </c>
      <c r="C30" s="18"/>
      <c r="D30" s="17" t="s">
        <v>13</v>
      </c>
      <c r="E30" s="18"/>
      <c r="F30" s="17" t="s">
        <v>13</v>
      </c>
      <c r="G30" s="18"/>
      <c r="H30" s="19" t="s">
        <v>13</v>
      </c>
      <c r="I30" s="24"/>
      <c r="J30" s="11"/>
    </row>
    <row r="31" spans="1:10" x14ac:dyDescent="0.25">
      <c r="A31" s="11" t="s">
        <v>14</v>
      </c>
      <c r="B31" s="17">
        <f>B27*90%</f>
        <v>43.71</v>
      </c>
      <c r="C31" s="18"/>
      <c r="D31" s="17">
        <f>D27*90%</f>
        <v>54.637499999999996</v>
      </c>
      <c r="E31" s="18"/>
      <c r="F31" s="17">
        <f>F27*90%</f>
        <v>65.564999999999998</v>
      </c>
      <c r="G31" s="18"/>
      <c r="H31" s="17">
        <f>H27*90%</f>
        <v>76.491</v>
      </c>
      <c r="I31" s="18"/>
      <c r="J31" s="11"/>
    </row>
    <row r="32" spans="1:10" x14ac:dyDescent="0.25">
      <c r="A32" s="11" t="s">
        <v>15</v>
      </c>
      <c r="B32" s="17">
        <f>B27*50%</f>
        <v>24.283333333333331</v>
      </c>
      <c r="C32" s="14"/>
      <c r="D32" s="17">
        <f>D27*50%</f>
        <v>30.354166666666664</v>
      </c>
      <c r="E32" s="14"/>
      <c r="F32" s="17">
        <f>F27*50%</f>
        <v>36.424999999999997</v>
      </c>
      <c r="G32" s="14"/>
      <c r="H32" s="17">
        <f>H27*50%</f>
        <v>42.494999999999997</v>
      </c>
      <c r="I32" s="25"/>
      <c r="J32" s="11"/>
    </row>
    <row r="33" spans="1:10" x14ac:dyDescent="0.25">
      <c r="A33" s="11" t="s">
        <v>16</v>
      </c>
      <c r="B33" s="17">
        <f>B27*10%</f>
        <v>4.8566666666666665</v>
      </c>
      <c r="C33" s="14"/>
      <c r="D33" s="17">
        <f>D27*10%</f>
        <v>6.0708333333333329</v>
      </c>
      <c r="E33" s="14"/>
      <c r="F33" s="17">
        <f>F27*10%</f>
        <v>7.2850000000000001</v>
      </c>
      <c r="G33" s="14"/>
      <c r="H33" s="17">
        <f>H27*10%</f>
        <v>8.4990000000000006</v>
      </c>
      <c r="I33" s="14"/>
      <c r="J33" s="11"/>
    </row>
    <row r="34" spans="1:10" x14ac:dyDescent="0.25">
      <c r="A34" s="11" t="s">
        <v>17</v>
      </c>
      <c r="B34" s="17" t="s">
        <v>13</v>
      </c>
      <c r="C34" s="18"/>
      <c r="D34" s="17" t="s">
        <v>13</v>
      </c>
      <c r="E34" s="18"/>
      <c r="F34" s="17" t="s">
        <v>13</v>
      </c>
      <c r="G34" s="18"/>
      <c r="H34" s="26" t="s">
        <v>13</v>
      </c>
      <c r="I34" s="18"/>
      <c r="J34" s="11"/>
    </row>
    <row r="35" spans="1:10" x14ac:dyDescent="0.25">
      <c r="A35" s="11"/>
      <c r="B35" s="17"/>
      <c r="C35" s="17"/>
      <c r="D35" s="17"/>
      <c r="E35" s="17"/>
      <c r="F35" s="17"/>
      <c r="G35" s="17"/>
      <c r="H35" s="27"/>
      <c r="I35" s="27"/>
      <c r="J35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Elternb. S ab 0922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Bernhard</dc:creator>
  <cp:lastModifiedBy>Ute Daehn</cp:lastModifiedBy>
  <cp:lastPrinted>2022-06-23T11:54:21Z</cp:lastPrinted>
  <dcterms:created xsi:type="dcterms:W3CDTF">2021-06-25T07:13:26Z</dcterms:created>
  <dcterms:modified xsi:type="dcterms:W3CDTF">2022-08-08T10:45:57Z</dcterms:modified>
</cp:coreProperties>
</file>